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i unidad\INFORMES EJECUCIÓN PRESUPUESTARIA\"/>
    </mc:Choice>
  </mc:AlternateContent>
  <xr:revisionPtr revIDLastSave="0" documentId="13_ncr:1_{5CA02E45-3C46-4B4A-8499-2D803A6F6911}" xr6:coauthVersionLast="47" xr6:coauthVersionMax="47" xr10:uidLastSave="{00000000-0000-0000-0000-000000000000}"/>
  <bookViews>
    <workbookView xWindow="-120" yWindow="-120" windowWidth="20730" windowHeight="11160" xr2:uid="{6A8A73D5-16FB-4CFE-9CBD-65487DD2B924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8" i="1" l="1"/>
  <c r="G44" i="1"/>
  <c r="G45" i="1" s="1"/>
  <c r="G38" i="1" l="1"/>
  <c r="G39" i="1" s="1"/>
  <c r="I14" i="1" l="1"/>
  <c r="G14" i="1"/>
  <c r="H12" i="1"/>
  <c r="H14" i="1" s="1"/>
  <c r="H18" i="1"/>
  <c r="G27" i="1" l="1"/>
  <c r="G28" i="1" s="1"/>
  <c r="G47" i="1" s="1"/>
  <c r="J18" i="1"/>
  <c r="G20" i="1"/>
  <c r="I17" i="1" l="1"/>
  <c r="H17" i="1" s="1"/>
  <c r="I16" i="1"/>
  <c r="H16" i="1" s="1"/>
  <c r="J17" i="1" l="1"/>
  <c r="H20" i="1"/>
  <c r="I20" i="1"/>
  <c r="J20" i="1" s="1"/>
  <c r="J12" i="1"/>
  <c r="J16" i="1"/>
  <c r="J14" i="1" l="1"/>
</calcChain>
</file>

<file path=xl/sharedStrings.xml><?xml version="1.0" encoding="utf-8"?>
<sst xmlns="http://schemas.openxmlformats.org/spreadsheetml/2006/main" count="113" uniqueCount="78">
  <si>
    <t>Programa</t>
  </si>
  <si>
    <t>Subtítulo</t>
  </si>
  <si>
    <t>Item</t>
  </si>
  <si>
    <t>Asig</t>
  </si>
  <si>
    <t>SubA</t>
  </si>
  <si>
    <t>Presupuesto Inicial</t>
  </si>
  <si>
    <t>Presupuesto Vigente</t>
  </si>
  <si>
    <t>Transferencias para gastos de capital</t>
  </si>
  <si>
    <t>50</t>
  </si>
  <si>
    <t>O2</t>
  </si>
  <si>
    <t>OO2</t>
  </si>
  <si>
    <t>C</t>
  </si>
  <si>
    <t>De la Dirección de Educación Pública</t>
  </si>
  <si>
    <t>Total</t>
  </si>
  <si>
    <t>Ejecución:</t>
  </si>
  <si>
    <t>Destino:</t>
  </si>
  <si>
    <t>Gastos en Personal</t>
  </si>
  <si>
    <t>Bienes y Servicios de Consumo</t>
  </si>
  <si>
    <t>Iniciativas de Inversión-Proyectos</t>
  </si>
  <si>
    <t>Total Transferencias de capital</t>
  </si>
  <si>
    <t>CONCEPTO:</t>
  </si>
  <si>
    <t>Mes</t>
  </si>
  <si>
    <t xml:space="preserve">Concepto </t>
  </si>
  <si>
    <t>Nombre del Proyecto</t>
  </si>
  <si>
    <t>RBD</t>
  </si>
  <si>
    <t>Descripción</t>
  </si>
  <si>
    <t>Monto $</t>
  </si>
  <si>
    <t>Resolución N°</t>
  </si>
  <si>
    <t>Gastos en Personal:</t>
  </si>
  <si>
    <t>Bienes y Servicios de Consumo:</t>
  </si>
  <si>
    <t>EJECUCION PRESUPUESTARIA MENSUAL FET COVID-19 SERVICIO LOCAL DE EDUCACION PUBLICA  COSTA ARAUCANIA:</t>
  </si>
  <si>
    <t>Iniciativas de Inversión-Proyectos:</t>
  </si>
  <si>
    <t>(*)</t>
  </si>
  <si>
    <t>Remuneración</t>
  </si>
  <si>
    <t>Honorarios Arquitecto</t>
  </si>
  <si>
    <t>Remuneración arquitecto revisor de proyectos de conservación y ampliación de Establecimientos Educacionales.</t>
  </si>
  <si>
    <t>N° 707 de 14.05.2021.</t>
  </si>
  <si>
    <t>Varios</t>
  </si>
  <si>
    <t>N° 796 de 08.06.2021.</t>
  </si>
  <si>
    <t>N° 817 de 10.06.2021.</t>
  </si>
  <si>
    <t>Bienes y servicio de consumo</t>
  </si>
  <si>
    <t xml:space="preserve"> Materiales para Mantenimiento y Reparaciones </t>
  </si>
  <si>
    <t>Remuneración arquitecto revisor de proyectos de conservación y ampliación de Establecimientos Educacionales. Apoyo definición de proyectos.</t>
  </si>
  <si>
    <t>Remuneración apoyo  Unidad de Compras y Contrataciones SLEPCA, Tecnico en Licitaciones</t>
  </si>
  <si>
    <t>Remuneración profesional Inspector técnico de obras/ Fiscal</t>
  </si>
  <si>
    <t>Varias</t>
  </si>
  <si>
    <t xml:space="preserve">Materiales mantenimiento </t>
  </si>
  <si>
    <t>Octubre 2021:</t>
  </si>
  <si>
    <t>Gastos en Personal en Octubre 2021:</t>
  </si>
  <si>
    <t>Total Gastos en Personal en Octubre 2021</t>
  </si>
  <si>
    <t>Total Gastos en Personal a Octubre 2021</t>
  </si>
  <si>
    <t>Bienes y Servicios de Consumo en Octubre 2021:</t>
  </si>
  <si>
    <t>Total Bienes y Servicios de Consumo en Octubre2021</t>
  </si>
  <si>
    <t>Total Bienes y Servicios de Consumo a Octubre 2021</t>
  </si>
  <si>
    <t>Total Iniciativas de Inversión a Octubre 2021</t>
  </si>
  <si>
    <t>Total Ejecutado  a Octubre 2021</t>
  </si>
  <si>
    <t>(*): Véase detalle de lo ejecutado al 31-10-2021 en reporte a Octubre 2021 en el link de la DEP y del SLEP de Costa Araucanía.</t>
  </si>
  <si>
    <t>Al 31-09-2021</t>
  </si>
  <si>
    <t>Al 30-09-2021</t>
  </si>
  <si>
    <t>Material de reparaciones Complejo Educacional Dario Salas</t>
  </si>
  <si>
    <t>1028897-1230-CM21</t>
  </si>
  <si>
    <t>Material de reparaciones Escuela Collico Ranco</t>
  </si>
  <si>
    <t>1028897-1465-SE21</t>
  </si>
  <si>
    <t>Material de reparaciones Escuela Nehuentue</t>
  </si>
  <si>
    <t>1028897-1466-SE21</t>
  </si>
  <si>
    <t>Material de reparaciones Escuela Villa las Araucarias</t>
  </si>
  <si>
    <t>1028897-1463-SE21</t>
  </si>
  <si>
    <t>Material de reparaciones Liceo Reino de Suecia</t>
  </si>
  <si>
    <t>1028897-1462-SE21</t>
  </si>
  <si>
    <t>Material de reparaciones Escuela Santa Maria de Boroa</t>
  </si>
  <si>
    <t>1028897-1460-SE21</t>
  </si>
  <si>
    <t>Iniciativas de Inversión</t>
  </si>
  <si>
    <t>Conservacion Escuela Calof Saavedra</t>
  </si>
  <si>
    <t>Conservación Escuela Calof, Saavedra.</t>
  </si>
  <si>
    <t>1028897-1061-SE21</t>
  </si>
  <si>
    <t>Total Iniciativas de Inversión en Octubre 2021</t>
  </si>
  <si>
    <t>Ejecución a Octubre 2021</t>
  </si>
  <si>
    <t>% a Octubre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</si>
</sst>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 &quot;$&quot;* #,##0_ ;_ &quot;$&quot;* \-#,##0_ ;_ &quot;$&quot;* &quot;-&quot;_ ;_ @_ "/>
    <numFmt numFmtId="41" formatCode="_ * #,##0_ ;_ * \-#,##0_ ;_ * &quot;-&quot;_ ;_ @_ "/>
    <numFmt numFmtId="164" formatCode="_-&quot;$&quot;* #,##0_-;\-&quot;$&quot;* #,##0_-;_-&quot;$&quot;* &quot;-&quot;_-;_-@_-"/>
    <numFmt numFmtId="165" formatCode="0.0%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2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41" fontId="5" fillId="0" borderId="0" applyFont="0" applyFill="0" applyBorder="0" applyAlignment="0" applyProtection="0"/>
  </cellStyleXfs>
  <cellXfs count="60">
    <xf numFmtId="0" fontId="0" fillId="0" borderId="0" xfId="0"/>
    <xf numFmtId="42" fontId="1" fillId="0" borderId="1" xfId="3" applyFont="1" applyFill="1" applyBorder="1"/>
    <xf numFmtId="42" fontId="1" fillId="0" borderId="1" xfId="3" applyFont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42" fontId="5" fillId="0" borderId="1" xfId="3" applyFont="1" applyFill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42" fontId="0" fillId="0" borderId="1" xfId="3" applyFont="1" applyBorder="1"/>
    <xf numFmtId="164" fontId="1" fillId="0" borderId="1" xfId="1" applyFont="1" applyBorder="1"/>
    <xf numFmtId="17" fontId="1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42" fontId="1" fillId="0" borderId="1" xfId="3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6" fillId="0" borderId="0" xfId="0" applyFont="1"/>
    <xf numFmtId="0" fontId="6" fillId="0" borderId="1" xfId="0" applyFont="1" applyBorder="1"/>
    <xf numFmtId="0" fontId="6" fillId="0" borderId="1" xfId="0" applyFont="1" applyFill="1" applyBorder="1"/>
    <xf numFmtId="0" fontId="6" fillId="0" borderId="1" xfId="0" applyFont="1" applyBorder="1" applyAlignment="1">
      <alignment horizontal="left" vertical="center"/>
    </xf>
    <xf numFmtId="0" fontId="8" fillId="0" borderId="1" xfId="0" applyFont="1" applyFill="1" applyBorder="1"/>
    <xf numFmtId="0" fontId="9" fillId="0" borderId="1" xfId="0" applyFont="1" applyFill="1" applyBorder="1"/>
    <xf numFmtId="49" fontId="7" fillId="0" borderId="1" xfId="0" applyNumberFormat="1" applyFont="1" applyBorder="1"/>
    <xf numFmtId="49" fontId="6" fillId="0" borderId="1" xfId="0" applyNumberFormat="1" applyFont="1" applyBorder="1"/>
    <xf numFmtId="17" fontId="0" fillId="0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0" fillId="0" borderId="1" xfId="0" applyBorder="1" applyAlignment="1">
      <alignment horizontal="left" vertical="center"/>
    </xf>
    <xf numFmtId="42" fontId="5" fillId="0" borderId="1" xfId="3" applyFont="1" applyFill="1" applyBorder="1" applyAlignment="1">
      <alignment horizontal="left" vertical="center"/>
    </xf>
    <xf numFmtId="0" fontId="1" fillId="0" borderId="1" xfId="0" applyFont="1" applyBorder="1" applyAlignment="1">
      <alignment vertical="center" wrapText="1"/>
    </xf>
    <xf numFmtId="17" fontId="0" fillId="0" borderId="1" xfId="0" applyNumberFormat="1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41" fontId="1" fillId="0" borderId="1" xfId="4" applyFont="1" applyBorder="1"/>
    <xf numFmtId="0" fontId="7" fillId="2" borderId="1" xfId="0" applyFont="1" applyFill="1" applyBorder="1"/>
    <xf numFmtId="41" fontId="0" fillId="0" borderId="1" xfId="4" applyFont="1" applyBorder="1"/>
    <xf numFmtId="0" fontId="0" fillId="0" borderId="0" xfId="0"/>
    <xf numFmtId="0" fontId="0" fillId="0" borderId="1" xfId="0" applyBorder="1" applyAlignment="1">
      <alignment horizontal="center"/>
    </xf>
    <xf numFmtId="49" fontId="0" fillId="0" borderId="1" xfId="0" applyNumberFormat="1" applyBorder="1"/>
    <xf numFmtId="0" fontId="0" fillId="0" borderId="1" xfId="0" applyBorder="1"/>
    <xf numFmtId="0" fontId="0" fillId="0" borderId="1" xfId="0" applyFill="1" applyBorder="1"/>
    <xf numFmtId="0" fontId="0" fillId="0" borderId="1" xfId="0" applyFill="1" applyBorder="1" applyAlignment="1">
      <alignment wrapText="1"/>
    </xf>
    <xf numFmtId="0" fontId="1" fillId="0" borderId="1" xfId="0" applyFont="1" applyFill="1" applyBorder="1" applyAlignment="1">
      <alignment horizontal="left" vertical="center" wrapText="1"/>
    </xf>
    <xf numFmtId="17" fontId="0" fillId="0" borderId="1" xfId="0" applyNumberFormat="1" applyBorder="1"/>
    <xf numFmtId="0" fontId="1" fillId="0" borderId="1" xfId="0" applyFont="1" applyFill="1" applyBorder="1"/>
    <xf numFmtId="17" fontId="0" fillId="0" borderId="1" xfId="0" applyNumberFormat="1" applyFont="1" applyFill="1" applyBorder="1"/>
    <xf numFmtId="164" fontId="1" fillId="0" borderId="1" xfId="1" applyFont="1" applyFill="1" applyBorder="1"/>
    <xf numFmtId="42" fontId="5" fillId="0" borderId="1" xfId="5" applyFont="1" applyFill="1" applyBorder="1"/>
    <xf numFmtId="41" fontId="0" fillId="0" borderId="1" xfId="6" applyFont="1" applyFill="1" applyBorder="1"/>
    <xf numFmtId="0" fontId="0" fillId="0" borderId="1" xfId="0" applyBorder="1" applyAlignment="1">
      <alignment wrapText="1"/>
    </xf>
    <xf numFmtId="0" fontId="2" fillId="2" borderId="1" xfId="0" applyFont="1" applyFill="1" applyBorder="1"/>
    <xf numFmtId="17" fontId="1" fillId="0" borderId="1" xfId="0" applyNumberFormat="1" applyFont="1" applyFill="1" applyBorder="1" applyAlignment="1">
      <alignment horizontal="center" vertical="center"/>
    </xf>
    <xf numFmtId="0" fontId="6" fillId="0" borderId="2" xfId="0" applyFont="1" applyBorder="1"/>
    <xf numFmtId="49" fontId="0" fillId="0" borderId="1" xfId="0" applyNumberFormat="1" applyBorder="1" applyAlignment="1">
      <alignment horizontal="center"/>
    </xf>
    <xf numFmtId="164" fontId="5" fillId="0" borderId="1" xfId="1" applyFont="1" applyBorder="1"/>
    <xf numFmtId="165" fontId="5" fillId="0" borderId="1" xfId="2" applyNumberFormat="1" applyFont="1" applyBorder="1"/>
    <xf numFmtId="0" fontId="3" fillId="0" borderId="1" xfId="0" applyFont="1" applyBorder="1"/>
    <xf numFmtId="165" fontId="1" fillId="0" borderId="1" xfId="2" applyNumberFormat="1" applyFont="1" applyBorder="1"/>
    <xf numFmtId="49" fontId="1" fillId="0" borderId="1" xfId="0" applyNumberFormat="1" applyFont="1" applyBorder="1"/>
    <xf numFmtId="0" fontId="4" fillId="0" borderId="1" xfId="0" applyFont="1" applyBorder="1" applyAlignment="1">
      <alignment horizontal="center"/>
    </xf>
    <xf numFmtId="49" fontId="0" fillId="0" borderId="1" xfId="0" applyNumberFormat="1" applyBorder="1" applyAlignment="1">
      <alignment horizontal="left"/>
    </xf>
    <xf numFmtId="164" fontId="1" fillId="0" borderId="1" xfId="0" applyNumberFormat="1" applyFont="1" applyBorder="1"/>
  </cellXfs>
  <cellStyles count="7">
    <cellStyle name="Millares [0]" xfId="4" builtinId="6"/>
    <cellStyle name="Millares [0] 2" xfId="6" xr:uid="{CBCF939F-C494-41FD-9ECA-9B3D0C1C80E1}"/>
    <cellStyle name="Moneda [0]" xfId="3" builtinId="7"/>
    <cellStyle name="Moneda [0] 2" xfId="1" xr:uid="{DD439E89-852D-40F8-A920-F928A5558FAA}"/>
    <cellStyle name="Moneda [0] 3" xfId="5" xr:uid="{2C1356E0-9665-4A2D-96D4-C50E78738C0F}"/>
    <cellStyle name="Normal" xfId="0" builtinId="0"/>
    <cellStyle name="Porcentaje 2" xfId="2" xr:uid="{923382B5-BD3A-4DD9-B7DB-0EC10CF014B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22.jpg@01D71598.9C85B6A0" TargetMode="External"/><Relationship Id="rId2" Type="http://schemas.openxmlformats.org/officeDocument/2006/relationships/image" Target="../media/image1.jpeg"/><Relationship Id="rId1" Type="http://schemas.openxmlformats.org/officeDocument/2006/relationships/hyperlink" Target="http://costaaraucania.educacionpublica.cl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3297555</xdr:colOff>
      <xdr:row>5</xdr:row>
      <xdr:rowOff>53340</xdr:rowOff>
    </xdr:to>
    <xdr:pic>
      <xdr:nvPicPr>
        <xdr:cNvPr id="2" name="Imagen 1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CC8B0532-A0C0-46E3-A490-C75BD66CB73F}"/>
            </a:ext>
          </a:extLst>
        </xdr:cNvPr>
        <xdr:cNvPicPr/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303270" cy="10134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D93DAE-A0F7-4252-99ED-8A1F94D4855A}">
  <sheetPr>
    <pageSetUpPr fitToPage="1"/>
  </sheetPr>
  <dimension ref="A8:J49"/>
  <sheetViews>
    <sheetView tabSelected="1" zoomScale="80" zoomScaleNormal="80" workbookViewId="0">
      <selection activeCell="D6" sqref="D6"/>
    </sheetView>
  </sheetViews>
  <sheetFormatPr baseColWidth="10" defaultRowHeight="15" x14ac:dyDescent="0.25"/>
  <cols>
    <col min="1" max="1" width="59.42578125" style="16" customWidth="1"/>
    <col min="2" max="2" width="13.28515625" customWidth="1"/>
    <col min="3" max="3" width="21.28515625" customWidth="1"/>
    <col min="4" max="4" width="35.5703125" customWidth="1"/>
    <col min="6" max="6" width="36.140625" customWidth="1"/>
    <col min="7" max="7" width="23.140625" customWidth="1"/>
    <col min="8" max="8" width="23.7109375" customWidth="1"/>
    <col min="9" max="9" width="28.85546875" customWidth="1"/>
    <col min="10" max="10" width="22" customWidth="1"/>
  </cols>
  <sheetData>
    <row r="8" spans="1:10" ht="15.75" thickBot="1" x14ac:dyDescent="0.3">
      <c r="A8" s="16" t="s">
        <v>30</v>
      </c>
    </row>
    <row r="9" spans="1:10" x14ac:dyDescent="0.25">
      <c r="A9" s="50" t="s">
        <v>47</v>
      </c>
    </row>
    <row r="10" spans="1:10" ht="15.75" x14ac:dyDescent="0.25">
      <c r="A10" s="32" t="s">
        <v>0</v>
      </c>
      <c r="B10" s="48" t="s">
        <v>1</v>
      </c>
      <c r="C10" s="48" t="s">
        <v>2</v>
      </c>
      <c r="D10" s="48" t="s">
        <v>3</v>
      </c>
      <c r="E10" s="48" t="s">
        <v>4</v>
      </c>
      <c r="F10" s="48"/>
      <c r="G10" s="48" t="s">
        <v>5</v>
      </c>
      <c r="H10" s="48" t="s">
        <v>6</v>
      </c>
      <c r="I10" s="48" t="s">
        <v>76</v>
      </c>
      <c r="J10" s="48" t="s">
        <v>77</v>
      </c>
    </row>
    <row r="11" spans="1:10" ht="15.75" x14ac:dyDescent="0.25">
      <c r="A11" s="22" t="s">
        <v>7</v>
      </c>
      <c r="B11" s="36"/>
      <c r="C11" s="36"/>
      <c r="D11" s="36"/>
      <c r="E11" s="36"/>
      <c r="F11" s="36"/>
      <c r="G11" s="36"/>
      <c r="H11" s="36"/>
      <c r="I11" s="36"/>
      <c r="J11" s="36"/>
    </row>
    <row r="12" spans="1:10" x14ac:dyDescent="0.25">
      <c r="A12" s="23" t="s">
        <v>8</v>
      </c>
      <c r="B12" s="35">
        <v>13</v>
      </c>
      <c r="C12" s="51" t="s">
        <v>9</v>
      </c>
      <c r="D12" s="51" t="s">
        <v>10</v>
      </c>
      <c r="E12" s="51" t="s">
        <v>11</v>
      </c>
      <c r="F12" s="51" t="s">
        <v>12</v>
      </c>
      <c r="G12" s="52">
        <v>7272350000</v>
      </c>
      <c r="H12" s="52">
        <f>G12-I12</f>
        <v>7155342000</v>
      </c>
      <c r="I12" s="52">
        <v>117008000</v>
      </c>
      <c r="J12" s="53">
        <f>I12/G12</f>
        <v>1.6089434639421921E-2</v>
      </c>
    </row>
    <row r="13" spans="1:10" x14ac:dyDescent="0.25">
      <c r="A13" s="23"/>
      <c r="B13" s="35"/>
      <c r="C13" s="51"/>
      <c r="D13" s="51"/>
      <c r="E13" s="51"/>
      <c r="F13" s="51"/>
      <c r="G13" s="52"/>
      <c r="H13" s="52"/>
      <c r="I13" s="52"/>
      <c r="J13" s="53"/>
    </row>
    <row r="14" spans="1:10" ht="15.75" x14ac:dyDescent="0.25">
      <c r="A14" s="22" t="s">
        <v>13</v>
      </c>
      <c r="B14" s="54"/>
      <c r="C14" s="36"/>
      <c r="D14" s="36"/>
      <c r="E14" s="36"/>
      <c r="F14" s="36"/>
      <c r="G14" s="10">
        <f>+G12+G13</f>
        <v>7272350000</v>
      </c>
      <c r="H14" s="10">
        <f>H12</f>
        <v>7155342000</v>
      </c>
      <c r="I14" s="10">
        <f>I12</f>
        <v>117008000</v>
      </c>
      <c r="J14" s="55">
        <f>I14/G14</f>
        <v>1.6089434639421921E-2</v>
      </c>
    </row>
    <row r="15" spans="1:10" ht="15.75" x14ac:dyDescent="0.25">
      <c r="A15" s="23" t="s">
        <v>14</v>
      </c>
      <c r="B15" s="54"/>
      <c r="C15" s="36"/>
      <c r="D15" s="36"/>
      <c r="E15" s="36"/>
      <c r="F15" s="56" t="s">
        <v>15</v>
      </c>
      <c r="G15" s="10"/>
      <c r="H15" s="10"/>
      <c r="I15" s="10"/>
      <c r="J15" s="55"/>
    </row>
    <row r="16" spans="1:10" ht="15.75" x14ac:dyDescent="0.25">
      <c r="A16" s="22" t="s">
        <v>8</v>
      </c>
      <c r="B16" s="57">
        <v>21</v>
      </c>
      <c r="C16" s="51"/>
      <c r="D16" s="51"/>
      <c r="E16" s="51" t="s">
        <v>11</v>
      </c>
      <c r="F16" s="58" t="s">
        <v>16</v>
      </c>
      <c r="G16" s="52">
        <v>62000000</v>
      </c>
      <c r="H16" s="52">
        <f>G16-I16</f>
        <v>24713300</v>
      </c>
      <c r="I16" s="52">
        <f>G28</f>
        <v>37286700</v>
      </c>
      <c r="J16" s="53">
        <f>I16/G16</f>
        <v>0.60139838709677418</v>
      </c>
    </row>
    <row r="17" spans="1:10" ht="15.75" x14ac:dyDescent="0.25">
      <c r="A17" s="22" t="s">
        <v>8</v>
      </c>
      <c r="B17" s="35">
        <v>22</v>
      </c>
      <c r="C17" s="36"/>
      <c r="D17" s="51"/>
      <c r="E17" s="51" t="s">
        <v>11</v>
      </c>
      <c r="F17" s="58" t="s">
        <v>17</v>
      </c>
      <c r="G17" s="52">
        <v>782864000</v>
      </c>
      <c r="H17" s="52">
        <f>G17-I17</f>
        <v>763740115</v>
      </c>
      <c r="I17" s="52">
        <f>G39</f>
        <v>19123885</v>
      </c>
      <c r="J17" s="53">
        <f t="shared" ref="J17:J18" si="0">I17/G17</f>
        <v>2.4428106286660263E-2</v>
      </c>
    </row>
    <row r="18" spans="1:10" ht="15.75" x14ac:dyDescent="0.25">
      <c r="A18" s="22" t="s">
        <v>8</v>
      </c>
      <c r="B18" s="35">
        <v>31</v>
      </c>
      <c r="C18" s="51" t="s">
        <v>9</v>
      </c>
      <c r="D18" s="51"/>
      <c r="E18" s="51" t="s">
        <v>11</v>
      </c>
      <c r="F18" s="58" t="s">
        <v>18</v>
      </c>
      <c r="G18" s="52">
        <v>6427486000</v>
      </c>
      <c r="H18" s="52">
        <f>G18-I18</f>
        <v>6276991958</v>
      </c>
      <c r="I18" s="52">
        <f>G45</f>
        <v>150494042</v>
      </c>
      <c r="J18" s="53">
        <f t="shared" si="0"/>
        <v>2.3414137658176151E-2</v>
      </c>
    </row>
    <row r="19" spans="1:10" x14ac:dyDescent="0.25">
      <c r="A19" s="23"/>
      <c r="B19" s="35"/>
      <c r="C19" s="51"/>
      <c r="D19" s="51"/>
      <c r="E19" s="51"/>
      <c r="F19" s="51"/>
      <c r="G19" s="52"/>
      <c r="H19" s="52"/>
      <c r="I19" s="52"/>
      <c r="J19" s="53"/>
    </row>
    <row r="20" spans="1:10" ht="15.75" x14ac:dyDescent="0.25">
      <c r="A20" s="22" t="s">
        <v>19</v>
      </c>
      <c r="B20" s="54"/>
      <c r="C20" s="51"/>
      <c r="D20" s="51"/>
      <c r="E20" s="51"/>
      <c r="F20" s="51"/>
      <c r="G20" s="59">
        <f>SUM(G16:G19)</f>
        <v>7272350000</v>
      </c>
      <c r="H20" s="10">
        <f>SUM(H16:H18)</f>
        <v>7065445373</v>
      </c>
      <c r="I20" s="10">
        <f>I16+I17+I18</f>
        <v>206904627</v>
      </c>
      <c r="J20" s="55">
        <f>I20/G20</f>
        <v>2.8450862100971488E-2</v>
      </c>
    </row>
    <row r="22" spans="1:10" ht="15.75" x14ac:dyDescent="0.25">
      <c r="A22" s="32" t="s">
        <v>20</v>
      </c>
      <c r="B22" s="48" t="s">
        <v>21</v>
      </c>
      <c r="C22" s="48" t="s">
        <v>22</v>
      </c>
      <c r="D22" s="48" t="s">
        <v>23</v>
      </c>
      <c r="E22" s="48" t="s">
        <v>24</v>
      </c>
      <c r="F22" s="48" t="s">
        <v>25</v>
      </c>
      <c r="G22" s="48" t="s">
        <v>26</v>
      </c>
      <c r="H22" s="48" t="s">
        <v>27</v>
      </c>
    </row>
    <row r="23" spans="1:10" ht="60" x14ac:dyDescent="0.25">
      <c r="A23" s="17" t="s">
        <v>28</v>
      </c>
      <c r="B23" s="49" t="s">
        <v>57</v>
      </c>
      <c r="C23" s="14" t="s">
        <v>33</v>
      </c>
      <c r="D23" s="14" t="s">
        <v>34</v>
      </c>
      <c r="E23" s="14" t="s">
        <v>37</v>
      </c>
      <c r="F23" s="40" t="s">
        <v>35</v>
      </c>
      <c r="G23" s="13">
        <v>30836700</v>
      </c>
      <c r="H23" s="14" t="s">
        <v>45</v>
      </c>
      <c r="I23" s="5" t="s">
        <v>32</v>
      </c>
    </row>
    <row r="24" spans="1:10" ht="75" x14ac:dyDescent="0.25">
      <c r="A24" s="18" t="s">
        <v>48</v>
      </c>
      <c r="B24" s="24">
        <v>44470</v>
      </c>
      <c r="C24" s="26" t="s">
        <v>33</v>
      </c>
      <c r="D24" s="26" t="s">
        <v>34</v>
      </c>
      <c r="E24" s="26" t="s">
        <v>37</v>
      </c>
      <c r="F24" s="4" t="s">
        <v>42</v>
      </c>
      <c r="G24" s="27">
        <v>1700000</v>
      </c>
      <c r="H24" s="26" t="s">
        <v>39</v>
      </c>
    </row>
    <row r="25" spans="1:10" ht="45" x14ac:dyDescent="0.25">
      <c r="A25" s="18"/>
      <c r="B25" s="24">
        <v>44470</v>
      </c>
      <c r="C25" s="26" t="s">
        <v>33</v>
      </c>
      <c r="D25" s="26" t="s">
        <v>34</v>
      </c>
      <c r="E25" s="26" t="s">
        <v>37</v>
      </c>
      <c r="F25" s="4" t="s">
        <v>43</v>
      </c>
      <c r="G25" s="27">
        <v>2100000</v>
      </c>
      <c r="H25" s="26" t="s">
        <v>36</v>
      </c>
    </row>
    <row r="26" spans="1:10" ht="30" x14ac:dyDescent="0.25">
      <c r="A26" s="18"/>
      <c r="B26" s="24">
        <v>44470</v>
      </c>
      <c r="C26" s="26" t="s">
        <v>33</v>
      </c>
      <c r="D26" s="26" t="s">
        <v>34</v>
      </c>
      <c r="E26" s="26" t="s">
        <v>37</v>
      </c>
      <c r="F26" s="4" t="s">
        <v>44</v>
      </c>
      <c r="G26" s="27">
        <v>2650000</v>
      </c>
      <c r="H26" s="26" t="s">
        <v>38</v>
      </c>
    </row>
    <row r="27" spans="1:10" x14ac:dyDescent="0.25">
      <c r="A27" s="18" t="s">
        <v>49</v>
      </c>
      <c r="B27" s="25"/>
      <c r="C27" s="42"/>
      <c r="D27" s="42"/>
      <c r="E27" s="42"/>
      <c r="F27" s="42"/>
      <c r="G27" s="1">
        <f>SUM(G24:G26)</f>
        <v>6450000</v>
      </c>
      <c r="H27" s="38"/>
    </row>
    <row r="28" spans="1:10" x14ac:dyDescent="0.25">
      <c r="A28" s="18" t="s">
        <v>50</v>
      </c>
      <c r="B28" s="25"/>
      <c r="C28" s="42"/>
      <c r="D28" s="42"/>
      <c r="E28" s="42"/>
      <c r="F28" s="42"/>
      <c r="G28" s="1">
        <f>G23+G27</f>
        <v>37286700</v>
      </c>
      <c r="H28" s="38"/>
    </row>
    <row r="29" spans="1:10" x14ac:dyDescent="0.25">
      <c r="A29" s="18"/>
      <c r="B29" s="25"/>
      <c r="C29" s="42"/>
      <c r="D29" s="42"/>
      <c r="E29" s="42"/>
      <c r="F29" s="42"/>
      <c r="G29" s="1"/>
      <c r="H29" s="38"/>
    </row>
    <row r="30" spans="1:10" s="15" customFormat="1" ht="30" x14ac:dyDescent="0.25">
      <c r="A30" s="19" t="s">
        <v>29</v>
      </c>
      <c r="B30" s="11" t="s">
        <v>58</v>
      </c>
      <c r="C30" s="12" t="s">
        <v>40</v>
      </c>
      <c r="D30" s="12" t="s">
        <v>41</v>
      </c>
      <c r="E30" s="8" t="s">
        <v>37</v>
      </c>
      <c r="F30" s="28" t="s">
        <v>46</v>
      </c>
      <c r="G30" s="13">
        <v>5075798</v>
      </c>
      <c r="H30" s="14" t="s">
        <v>45</v>
      </c>
      <c r="I30" s="15" t="s">
        <v>32</v>
      </c>
    </row>
    <row r="31" spans="1:10" ht="30" x14ac:dyDescent="0.25">
      <c r="A31" s="20" t="s">
        <v>51</v>
      </c>
      <c r="B31" s="29">
        <v>44470</v>
      </c>
      <c r="C31" s="47" t="s">
        <v>40</v>
      </c>
      <c r="D31" s="47" t="s">
        <v>41</v>
      </c>
      <c r="E31" s="30">
        <v>6500</v>
      </c>
      <c r="F31" s="39" t="s">
        <v>59</v>
      </c>
      <c r="G31" s="46">
        <v>768044</v>
      </c>
      <c r="H31" s="38" t="s">
        <v>60</v>
      </c>
    </row>
    <row r="32" spans="1:10" ht="30" x14ac:dyDescent="0.25">
      <c r="A32" s="20"/>
      <c r="B32" s="29">
        <v>44501</v>
      </c>
      <c r="C32" s="47" t="s">
        <v>40</v>
      </c>
      <c r="D32" s="47" t="s">
        <v>41</v>
      </c>
      <c r="E32" s="30">
        <v>6454</v>
      </c>
      <c r="F32" s="39" t="s">
        <v>61</v>
      </c>
      <c r="G32" s="45">
        <v>1971830</v>
      </c>
      <c r="H32" s="38" t="s">
        <v>62</v>
      </c>
    </row>
    <row r="33" spans="1:8" ht="30" x14ac:dyDescent="0.25">
      <c r="A33" s="20"/>
      <c r="B33" s="29">
        <v>44531</v>
      </c>
      <c r="C33" s="47" t="s">
        <v>40</v>
      </c>
      <c r="D33" s="47" t="s">
        <v>41</v>
      </c>
      <c r="E33" s="30">
        <v>6502</v>
      </c>
      <c r="F33" s="39" t="s">
        <v>63</v>
      </c>
      <c r="G33" s="45">
        <v>917490</v>
      </c>
      <c r="H33" s="38" t="s">
        <v>64</v>
      </c>
    </row>
    <row r="34" spans="1:8" ht="30" x14ac:dyDescent="0.25">
      <c r="A34" s="20"/>
      <c r="B34" s="29">
        <v>44562</v>
      </c>
      <c r="C34" s="47" t="s">
        <v>40</v>
      </c>
      <c r="D34" s="47" t="s">
        <v>41</v>
      </c>
      <c r="E34" s="30">
        <v>6512</v>
      </c>
      <c r="F34" s="39" t="s">
        <v>65</v>
      </c>
      <c r="G34" s="45">
        <v>3559290</v>
      </c>
      <c r="H34" s="38" t="s">
        <v>66</v>
      </c>
    </row>
    <row r="35" spans="1:8" ht="30" x14ac:dyDescent="0.25">
      <c r="A35" s="20"/>
      <c r="B35" s="29">
        <v>44593</v>
      </c>
      <c r="C35" s="47" t="s">
        <v>40</v>
      </c>
      <c r="D35" s="47" t="s">
        <v>41</v>
      </c>
      <c r="E35" s="30">
        <v>6452</v>
      </c>
      <c r="F35" s="39" t="s">
        <v>67</v>
      </c>
      <c r="G35" s="45">
        <v>2616453</v>
      </c>
      <c r="H35" s="38" t="s">
        <v>68</v>
      </c>
    </row>
    <row r="36" spans="1:8" ht="30" x14ac:dyDescent="0.25">
      <c r="A36" s="20"/>
      <c r="B36" s="29">
        <v>44621</v>
      </c>
      <c r="C36" s="47" t="s">
        <v>40</v>
      </c>
      <c r="D36" s="47" t="s">
        <v>41</v>
      </c>
      <c r="E36" s="30">
        <v>6633</v>
      </c>
      <c r="F36" s="39" t="s">
        <v>69</v>
      </c>
      <c r="G36" s="45">
        <v>4214980</v>
      </c>
      <c r="H36" s="38" t="s">
        <v>70</v>
      </c>
    </row>
    <row r="37" spans="1:8" x14ac:dyDescent="0.25">
      <c r="A37" s="20"/>
      <c r="B37" s="43"/>
      <c r="C37" s="47"/>
      <c r="D37" s="47"/>
      <c r="E37" s="3"/>
      <c r="F37" s="6"/>
      <c r="G37" s="7"/>
      <c r="H37" s="6"/>
    </row>
    <row r="38" spans="1:8" x14ac:dyDescent="0.25">
      <c r="A38" s="21" t="s">
        <v>52</v>
      </c>
      <c r="B38" s="43"/>
      <c r="C38" s="38"/>
      <c r="D38" s="38"/>
      <c r="E38" s="38"/>
      <c r="F38" s="38"/>
      <c r="G38" s="44">
        <f>SUM(G31:G37)</f>
        <v>14048087</v>
      </c>
      <c r="H38" s="38"/>
    </row>
    <row r="39" spans="1:8" x14ac:dyDescent="0.25">
      <c r="A39" s="21" t="s">
        <v>53</v>
      </c>
      <c r="B39" s="43"/>
      <c r="C39" s="38"/>
      <c r="D39" s="38"/>
      <c r="E39" s="38"/>
      <c r="F39" s="38"/>
      <c r="G39" s="44">
        <f>G38+G30</f>
        <v>19123885</v>
      </c>
      <c r="H39" s="38"/>
    </row>
    <row r="40" spans="1:8" s="34" customFormat="1" x14ac:dyDescent="0.25">
      <c r="A40" s="21"/>
      <c r="B40" s="43"/>
      <c r="C40" s="38"/>
      <c r="D40" s="38"/>
      <c r="E40" s="38"/>
      <c r="F40" s="38"/>
      <c r="G40" s="44"/>
      <c r="H40" s="38"/>
    </row>
    <row r="41" spans="1:8" x14ac:dyDescent="0.25">
      <c r="A41" s="17" t="s">
        <v>31</v>
      </c>
      <c r="B41" s="41"/>
      <c r="C41" s="37"/>
      <c r="D41" s="37"/>
      <c r="E41" s="37"/>
      <c r="F41" s="37"/>
      <c r="G41" s="9">
        <v>0</v>
      </c>
      <c r="H41" s="37"/>
    </row>
    <row r="42" spans="1:8" s="34" customFormat="1" ht="30" x14ac:dyDescent="0.25">
      <c r="A42" s="17"/>
      <c r="B42" s="41">
        <v>44470</v>
      </c>
      <c r="C42" s="47" t="s">
        <v>71</v>
      </c>
      <c r="D42" s="47" t="s">
        <v>73</v>
      </c>
      <c r="E42" s="37">
        <v>6458</v>
      </c>
      <c r="F42" s="37" t="s">
        <v>72</v>
      </c>
      <c r="G42" s="33">
        <v>43216699</v>
      </c>
      <c r="H42" s="38" t="s">
        <v>74</v>
      </c>
    </row>
    <row r="43" spans="1:8" s="34" customFormat="1" ht="30" x14ac:dyDescent="0.25">
      <c r="A43" s="17"/>
      <c r="B43" s="41">
        <v>44470</v>
      </c>
      <c r="C43" s="47" t="s">
        <v>71</v>
      </c>
      <c r="D43" s="47" t="s">
        <v>73</v>
      </c>
      <c r="E43" s="37">
        <v>6458</v>
      </c>
      <c r="F43" s="37" t="s">
        <v>72</v>
      </c>
      <c r="G43" s="33">
        <v>107277343</v>
      </c>
      <c r="H43" s="38" t="s">
        <v>74</v>
      </c>
    </row>
    <row r="44" spans="1:8" s="34" customFormat="1" x14ac:dyDescent="0.25">
      <c r="A44" s="17" t="s">
        <v>75</v>
      </c>
      <c r="B44" s="41"/>
      <c r="C44" s="47"/>
      <c r="D44" s="47"/>
      <c r="E44" s="37"/>
      <c r="F44" s="37"/>
      <c r="G44" s="31">
        <f>SUM(G42:G43)</f>
        <v>150494042</v>
      </c>
      <c r="H44" s="38"/>
    </row>
    <row r="45" spans="1:8" x14ac:dyDescent="0.25">
      <c r="A45" s="17" t="s">
        <v>54</v>
      </c>
      <c r="B45" s="37"/>
      <c r="C45" s="37"/>
      <c r="D45" s="37"/>
      <c r="E45" s="37"/>
      <c r="F45" s="37"/>
      <c r="G45" s="2">
        <f>G41+G44</f>
        <v>150494042</v>
      </c>
      <c r="H45" s="37"/>
    </row>
    <row r="46" spans="1:8" s="34" customFormat="1" x14ac:dyDescent="0.25">
      <c r="A46" s="17"/>
      <c r="B46" s="37"/>
      <c r="C46" s="37"/>
      <c r="D46" s="37"/>
      <c r="E46" s="37"/>
      <c r="F46" s="37"/>
      <c r="G46" s="2"/>
      <c r="H46" s="37"/>
    </row>
    <row r="47" spans="1:8" x14ac:dyDescent="0.25">
      <c r="A47" s="17" t="s">
        <v>55</v>
      </c>
      <c r="B47" s="37"/>
      <c r="C47" s="37"/>
      <c r="D47" s="37"/>
      <c r="E47" s="37"/>
      <c r="F47" s="37"/>
      <c r="G47" s="10">
        <f>G28+G39+G45</f>
        <v>206904627</v>
      </c>
      <c r="H47" s="37"/>
    </row>
    <row r="49" spans="1:1" x14ac:dyDescent="0.25">
      <c r="A49" s="16" t="s">
        <v>56</v>
      </c>
    </row>
  </sheetData>
  <phoneticPr fontId="10" type="noConversion"/>
  <pageMargins left="0.25" right="0.25" top="0.75" bottom="0.75" header="0.3" footer="0.3"/>
  <pageSetup paperSize="14" scale="63" orientation="landscape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Marcelo Bustos Rodriguez</dc:creator>
  <cp:lastModifiedBy>Vanessa Olivia Salazar Esse</cp:lastModifiedBy>
  <cp:lastPrinted>2021-06-23T17:20:45Z</cp:lastPrinted>
  <dcterms:created xsi:type="dcterms:W3CDTF">2021-02-23T19:12:37Z</dcterms:created>
  <dcterms:modified xsi:type="dcterms:W3CDTF">2021-11-10T15:11:07Z</dcterms:modified>
</cp:coreProperties>
</file>